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 activeTab="1"/>
  </bookViews>
  <sheets>
    <sheet name="Problem-1" sheetId="1" r:id="rId1"/>
    <sheet name="Problem-3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5" i="2" l="1"/>
  <c r="F64" i="2"/>
  <c r="F63" i="2"/>
  <c r="F62" i="2"/>
  <c r="C62" i="2"/>
  <c r="E62" i="2" s="1"/>
  <c r="F61" i="2"/>
  <c r="C61" i="2"/>
  <c r="E61" i="2" s="1"/>
  <c r="F60" i="2"/>
  <c r="E60" i="2"/>
  <c r="C60" i="2"/>
  <c r="B51" i="2"/>
  <c r="C47" i="2"/>
  <c r="C48" i="2" s="1"/>
  <c r="E46" i="2"/>
  <c r="C46" i="2"/>
  <c r="B38" i="2"/>
  <c r="C34" i="2"/>
  <c r="C35" i="2" s="1"/>
  <c r="E33" i="2"/>
  <c r="C33" i="2"/>
  <c r="B25" i="2"/>
  <c r="C21" i="2"/>
  <c r="C22" i="2" s="1"/>
  <c r="E20" i="2"/>
  <c r="C20" i="2"/>
  <c r="B12" i="2"/>
  <c r="C8" i="2"/>
  <c r="C9" i="2" s="1"/>
  <c r="E7" i="2"/>
  <c r="C7" i="2"/>
  <c r="C14" i="1"/>
  <c r="D14" i="1" s="1"/>
  <c r="E14" i="1" s="1"/>
  <c r="F14" i="1" s="1"/>
  <c r="G14" i="1" s="1"/>
  <c r="C13" i="1"/>
  <c r="D13" i="1" s="1"/>
  <c r="E13" i="1" s="1"/>
  <c r="F13" i="1" s="1"/>
  <c r="G13" i="1" s="1"/>
  <c r="G12" i="1"/>
  <c r="F12" i="1"/>
  <c r="E12" i="1"/>
  <c r="D12" i="1"/>
  <c r="C12" i="1"/>
  <c r="G7" i="1"/>
  <c r="F7" i="1"/>
  <c r="E7" i="1"/>
  <c r="D7" i="1"/>
  <c r="C7" i="1"/>
  <c r="C8" i="1" s="1"/>
  <c r="D8" i="1" s="1"/>
  <c r="E8" i="1" s="1"/>
  <c r="F8" i="1" s="1"/>
  <c r="G8" i="1" s="1"/>
  <c r="C10" i="2" l="1"/>
  <c r="E9" i="2"/>
  <c r="C23" i="2"/>
  <c r="E22" i="2"/>
  <c r="C36" i="2"/>
  <c r="E35" i="2"/>
  <c r="E48" i="2"/>
  <c r="C49" i="2"/>
  <c r="C63" i="2"/>
  <c r="E8" i="2"/>
  <c r="E34" i="2"/>
  <c r="E21" i="2"/>
  <c r="E47" i="2"/>
  <c r="C50" i="2" l="1"/>
  <c r="E49" i="2"/>
  <c r="C64" i="2"/>
  <c r="E64" i="2" s="1"/>
  <c r="E63" i="2"/>
  <c r="C24" i="2"/>
  <c r="E24" i="2" s="1"/>
  <c r="E23" i="2"/>
  <c r="E25" i="2" s="1"/>
  <c r="B27" i="2" s="1"/>
  <c r="C65" i="2"/>
  <c r="C37" i="2"/>
  <c r="E36" i="2"/>
  <c r="C11" i="2"/>
  <c r="E10" i="2"/>
  <c r="E51" i="2" l="1"/>
  <c r="B53" i="2" s="1"/>
  <c r="E11" i="2"/>
  <c r="E12" i="2" s="1"/>
  <c r="B14" i="2" s="1"/>
  <c r="C12" i="2"/>
  <c r="B68" i="2"/>
  <c r="B66" i="2"/>
  <c r="E50" i="2"/>
  <c r="C51" i="2"/>
  <c r="C25" i="2"/>
  <c r="E37" i="2"/>
  <c r="E38" i="2" s="1"/>
  <c r="B40" i="2" s="1"/>
  <c r="C38" i="2"/>
  <c r="E65" i="2"/>
  <c r="B67" i="2" s="1"/>
  <c r="B28" i="2" l="1"/>
  <c r="B26" i="2"/>
  <c r="B54" i="2"/>
  <c r="B52" i="2"/>
  <c r="B15" i="2"/>
  <c r="B13" i="2"/>
  <c r="B41" i="2"/>
  <c r="B39" i="2"/>
</calcChain>
</file>

<file path=xl/sharedStrings.xml><?xml version="1.0" encoding="utf-8"?>
<sst xmlns="http://schemas.openxmlformats.org/spreadsheetml/2006/main" count="105" uniqueCount="43">
  <si>
    <t>Week</t>
  </si>
  <si>
    <t>Planned input</t>
  </si>
  <si>
    <t>Actual input</t>
  </si>
  <si>
    <t>Planned output</t>
  </si>
  <si>
    <t>Actual output</t>
  </si>
  <si>
    <t>Deviation</t>
  </si>
  <si>
    <t>Cumulative Deviation</t>
  </si>
  <si>
    <t>Actual Backlog</t>
  </si>
  <si>
    <t>Problem 3</t>
  </si>
  <si>
    <t>Job</t>
  </si>
  <si>
    <t>Processing time</t>
  </si>
  <si>
    <t>Flow time</t>
  </si>
  <si>
    <t>Due date</t>
  </si>
  <si>
    <t xml:space="preserve">Tardiness in days </t>
  </si>
  <si>
    <t>(flow time – due date), 0 if negative</t>
  </si>
  <si>
    <t>A</t>
  </si>
  <si>
    <t>B</t>
  </si>
  <si>
    <t>C</t>
  </si>
  <si>
    <t>D</t>
  </si>
  <si>
    <t>E</t>
  </si>
  <si>
    <t>FCFS</t>
  </si>
  <si>
    <t>D-A-E-B-C</t>
  </si>
  <si>
    <t>A-B-C-D-E</t>
  </si>
  <si>
    <t>SPT</t>
  </si>
  <si>
    <t>EDD</t>
  </si>
  <si>
    <t>B-D-A-E-C</t>
  </si>
  <si>
    <t>TOTAL</t>
  </si>
  <si>
    <t>LPT</t>
  </si>
  <si>
    <t>C-B-E-A-D</t>
  </si>
  <si>
    <t>CR</t>
  </si>
  <si>
    <t>B-C-E-A-D</t>
  </si>
  <si>
    <t>Average flow time</t>
  </si>
  <si>
    <r>
      <t>Average tardiness</t>
    </r>
    <r>
      <rPr>
        <b/>
        <sz val="12"/>
        <color theme="5" tint="-0.499984740745262"/>
        <rFont val="Times New Roman"/>
        <family val="1"/>
      </rPr>
      <t xml:space="preserve"> </t>
    </r>
  </si>
  <si>
    <t>Average number of jobs in the system</t>
  </si>
  <si>
    <t>Chapter 17--Solved Problem 1: Input-Output Control</t>
  </si>
  <si>
    <t>Rows highlighted in green show values input by the user</t>
  </si>
  <si>
    <t>Note</t>
  </si>
  <si>
    <t>Rows highlighted in red show values calculated by Excel</t>
  </si>
  <si>
    <t>=B14+(C6-C11)</t>
  </si>
  <si>
    <t>=(D6-D5)</t>
  </si>
  <si>
    <t>Critical Ratio</t>
  </si>
  <si>
    <t>=(D60-0)/B60</t>
  </si>
  <si>
    <t>=IF((C60-D60)&gt;0, (C60-D60),0)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</si>
</sst>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Times New Roman"/>
      <family val="1"/>
    </font>
    <font>
      <b/>
      <i/>
      <sz val="12"/>
      <color theme="5" tint="-0.499984740745262"/>
      <name val="Times New Roman"/>
      <family val="1"/>
    </font>
    <font>
      <b/>
      <sz val="12"/>
      <color theme="5" tint="-0.499984740745262"/>
      <name val="Times New Roman"/>
      <family val="1"/>
    </font>
    <font>
      <sz val="11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2" fontId="2" fillId="0" borderId="0" xfId="0" applyNumberFormat="1" applyFont="1"/>
    <xf numFmtId="0" fontId="7" fillId="0" borderId="0" xfId="0" applyFont="1"/>
    <xf numFmtId="0" fontId="8" fillId="0" borderId="0" xfId="0" applyFont="1"/>
    <xf numFmtId="0" fontId="6" fillId="0" borderId="0" xfId="0" applyFont="1"/>
    <xf numFmtId="0" fontId="9" fillId="0" borderId="0" xfId="0" applyFont="1"/>
    <xf numFmtId="0" fontId="6" fillId="0" borderId="0" xfId="0" quotePrefix="1" applyFont="1"/>
    <xf numFmtId="0" fontId="10" fillId="0" borderId="0" xfId="0" quotePrefix="1" applyFont="1"/>
    <xf numFmtId="164" fontId="11" fillId="0" borderId="0" xfId="0" applyNumberFormat="1" applyFont="1"/>
    <xf numFmtId="164" fontId="11" fillId="0" borderId="0" xfId="0" quotePrefix="1" applyNumberFormat="1" applyFont="1"/>
    <xf numFmtId="0" fontId="0" fillId="0" borderId="0" xfId="0" quotePrefix="1"/>
    <xf numFmtId="164" fontId="10" fillId="0" borderId="0" xfId="0" quotePrefix="1" applyNumberFormat="1" applyFont="1"/>
    <xf numFmtId="0" fontId="10" fillId="0" borderId="0" xfId="0" quotePrefix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495300</xdr:colOff>
      <xdr:row>14</xdr:row>
      <xdr:rowOff>9525</xdr:rowOff>
    </xdr:from>
    <xdr:to>
      <xdr:col>2</xdr:col>
      <xdr:colOff>495300</xdr:colOff>
      <xdr:row>16</xdr:row>
      <xdr:rowOff>180975</xdr:rowOff>
    </xdr:to>
    <xdr:cxnSp macro="">
      <xdr:nvCxnSpPr>
        <xdr:cNvPr id="3" name="Straight Arrow Connector 2"/>
        <xdr:cNvCxnSpPr/>
      </xdr:nvCxnSpPr>
      <xdr:spPr>
        <a:xfrm>
          <a:off x="4581525" y="2676525"/>
          <a:ext cx="0" cy="55245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581026</xdr:colOff>
      <xdr:row>1</xdr:row>
      <xdr:rowOff>161925</xdr:rowOff>
    </xdr:from>
    <xdr:to>
      <xdr:col>4</xdr:col>
      <xdr:colOff>257175</xdr:colOff>
      <xdr:row>6</xdr:row>
      <xdr:rowOff>57150</xdr:rowOff>
    </xdr:to>
    <xdr:cxnSp macro="">
      <xdr:nvCxnSpPr>
        <xdr:cNvPr id="4" name="Straight Arrow Connector 3"/>
        <xdr:cNvCxnSpPr/>
      </xdr:nvCxnSpPr>
      <xdr:spPr>
        <a:xfrm flipV="1">
          <a:off x="5276851" y="352425"/>
          <a:ext cx="285749" cy="847725"/>
        </a:xfrm>
        <a:prstGeom prst="straightConnector1">
          <a:avLst/>
        </a:prstGeom>
        <a:noFill/>
        <a:ln w="19050" cap="flat" cmpd="sng" algn="ctr">
          <a:solidFill>
            <a:srgbClr val="5B9BD5"/>
          </a:solidFill>
          <a:prstDash val="solid"/>
          <a:miter lim="800000"/>
          <a:tailEnd type="triangle"/>
        </a:ln>
        <a:effectLst/>
      </xdr:spPr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839492</xdr:colOff>
      <xdr:row>55</xdr:row>
      <xdr:rowOff>96865</xdr:rowOff>
    </xdr:from>
    <xdr:to>
      <xdr:col>5</xdr:col>
      <xdr:colOff>605403</xdr:colOff>
      <xdr:row>59</xdr:row>
      <xdr:rowOff>72648</xdr:rowOff>
    </xdr:to>
    <xdr:cxnSp macro="">
      <xdr:nvCxnSpPr>
        <xdr:cNvPr id="3" name="Straight Arrow Connector 2"/>
        <xdr:cNvCxnSpPr/>
      </xdr:nvCxnSpPr>
      <xdr:spPr>
        <a:xfrm flipH="1" flipV="1">
          <a:off x="5601992" y="10881102"/>
          <a:ext cx="1985720" cy="758771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847564</xdr:colOff>
      <xdr:row>59</xdr:row>
      <xdr:rowOff>113008</xdr:rowOff>
    </xdr:from>
    <xdr:to>
      <xdr:col>4</xdr:col>
      <xdr:colOff>2098730</xdr:colOff>
      <xdr:row>66</xdr:row>
      <xdr:rowOff>40360</xdr:rowOff>
    </xdr:to>
    <xdr:cxnSp macro="">
      <xdr:nvCxnSpPr>
        <xdr:cNvPr id="4" name="Straight Arrow Connector 3"/>
        <xdr:cNvCxnSpPr/>
      </xdr:nvCxnSpPr>
      <xdr:spPr>
        <a:xfrm flipH="1">
          <a:off x="5610064" y="11680233"/>
          <a:ext cx="1251166" cy="1291525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A20" sqref="A20"/>
    </sheetView>
  </sheetViews>
  <sheetFormatPr defaultRowHeight="15" x14ac:dyDescent="0.25"/>
  <cols>
    <col min="1" max="1" width="52.140625" bestFit="1" customWidth="1"/>
    <col min="2" max="2" width="9.140625" customWidth="1"/>
  </cols>
  <sheetData>
    <row r="1" spans="1:7" x14ac:dyDescent="0.25">
      <c r="A1" s="1" t="s">
        <v>34</v>
      </c>
      <c r="B1" s="1"/>
      <c r="C1" s="1"/>
      <c r="D1" s="1"/>
    </row>
    <row r="2" spans="1:7" x14ac:dyDescent="0.25">
      <c r="E2" s="11" t="s">
        <v>39</v>
      </c>
    </row>
    <row r="4" spans="1:7" x14ac:dyDescent="0.25">
      <c r="A4" s="1" t="s">
        <v>0</v>
      </c>
      <c r="B4" s="1"/>
      <c r="C4" s="1">
        <v>1</v>
      </c>
      <c r="D4" s="1">
        <v>2</v>
      </c>
      <c r="E4" s="1">
        <v>3</v>
      </c>
      <c r="F4" s="1">
        <v>4</v>
      </c>
      <c r="G4" s="1">
        <v>5</v>
      </c>
    </row>
    <row r="5" spans="1:7" x14ac:dyDescent="0.25">
      <c r="A5" s="6" t="s">
        <v>1</v>
      </c>
      <c r="B5" s="6"/>
      <c r="C5" s="7">
        <v>25</v>
      </c>
      <c r="D5" s="7">
        <v>25</v>
      </c>
      <c r="E5" s="7">
        <v>25</v>
      </c>
      <c r="F5" s="7">
        <v>25</v>
      </c>
      <c r="G5" s="7">
        <v>20</v>
      </c>
    </row>
    <row r="6" spans="1:7" x14ac:dyDescent="0.25">
      <c r="A6" s="6" t="s">
        <v>2</v>
      </c>
      <c r="B6" s="6"/>
      <c r="C6" s="7">
        <v>26</v>
      </c>
      <c r="D6" s="7">
        <v>28</v>
      </c>
      <c r="E6" s="7">
        <v>20</v>
      </c>
      <c r="F6" s="7">
        <v>23</v>
      </c>
      <c r="G6" s="7">
        <v>25</v>
      </c>
    </row>
    <row r="7" spans="1:7" x14ac:dyDescent="0.25">
      <c r="A7" s="2" t="s">
        <v>5</v>
      </c>
      <c r="B7" s="2"/>
      <c r="C7" s="8">
        <f>(C6-C5)</f>
        <v>1</v>
      </c>
      <c r="D7" s="10">
        <f>(D6-D5)</f>
        <v>3</v>
      </c>
      <c r="E7" s="8">
        <f t="shared" ref="E7:G7" si="0">(E6-E5)</f>
        <v>-5</v>
      </c>
      <c r="F7" s="8">
        <f t="shared" si="0"/>
        <v>-2</v>
      </c>
      <c r="G7" s="8">
        <f t="shared" si="0"/>
        <v>5</v>
      </c>
    </row>
    <row r="8" spans="1:7" x14ac:dyDescent="0.25">
      <c r="A8" s="2" t="s">
        <v>6</v>
      </c>
      <c r="B8" s="2"/>
      <c r="C8" s="8">
        <f>C7</f>
        <v>1</v>
      </c>
      <c r="D8" s="8">
        <f>(C8+D7)</f>
        <v>4</v>
      </c>
      <c r="E8" s="8">
        <f t="shared" ref="E8:G8" si="1">(D8+E7)</f>
        <v>-1</v>
      </c>
      <c r="F8" s="8">
        <f t="shared" si="1"/>
        <v>-3</v>
      </c>
      <c r="G8" s="8">
        <f t="shared" si="1"/>
        <v>2</v>
      </c>
    </row>
    <row r="9" spans="1:7" x14ac:dyDescent="0.25">
      <c r="A9" s="1"/>
      <c r="B9" s="1"/>
    </row>
    <row r="10" spans="1:7" x14ac:dyDescent="0.25">
      <c r="A10" s="6" t="s">
        <v>3</v>
      </c>
      <c r="B10" s="6"/>
      <c r="C10" s="7">
        <v>25</v>
      </c>
      <c r="D10" s="7">
        <v>25</v>
      </c>
      <c r="E10" s="7">
        <v>25</v>
      </c>
      <c r="F10" s="7">
        <v>25</v>
      </c>
      <c r="G10" s="7">
        <v>24</v>
      </c>
    </row>
    <row r="11" spans="1:7" x14ac:dyDescent="0.25">
      <c r="A11" s="6" t="s">
        <v>4</v>
      </c>
      <c r="B11" s="6"/>
      <c r="C11" s="7">
        <v>25</v>
      </c>
      <c r="D11" s="7">
        <v>23</v>
      </c>
      <c r="E11" s="7">
        <v>24</v>
      </c>
      <c r="F11" s="7">
        <v>25</v>
      </c>
      <c r="G11" s="7">
        <v>25</v>
      </c>
    </row>
    <row r="12" spans="1:7" x14ac:dyDescent="0.25">
      <c r="A12" s="2" t="s">
        <v>5</v>
      </c>
      <c r="B12" s="2"/>
      <c r="C12" s="8">
        <f>(C11-C10)</f>
        <v>0</v>
      </c>
      <c r="D12" s="8">
        <f t="shared" ref="D12" si="2">(D11-D10)</f>
        <v>-2</v>
      </c>
      <c r="E12" s="8">
        <f t="shared" ref="E12" si="3">(E11-E10)</f>
        <v>-1</v>
      </c>
      <c r="F12" s="8">
        <f t="shared" ref="F12" si="4">(F11-F10)</f>
        <v>0</v>
      </c>
      <c r="G12" s="8">
        <f t="shared" ref="G12" si="5">(G11-G10)</f>
        <v>1</v>
      </c>
    </row>
    <row r="13" spans="1:7" x14ac:dyDescent="0.25">
      <c r="A13" s="2" t="s">
        <v>6</v>
      </c>
      <c r="B13" s="2"/>
      <c r="C13" s="8">
        <f>C12</f>
        <v>0</v>
      </c>
      <c r="D13" s="8">
        <f>(C13+D12)</f>
        <v>-2</v>
      </c>
      <c r="E13" s="8">
        <f t="shared" ref="E13" si="6">(D13+E12)</f>
        <v>-3</v>
      </c>
      <c r="F13" s="8">
        <f t="shared" ref="F13" si="7">(E13+F12)</f>
        <v>-3</v>
      </c>
      <c r="G13" s="8">
        <f t="shared" ref="G13" si="8">(F13+G12)</f>
        <v>-2</v>
      </c>
    </row>
    <row r="14" spans="1:7" x14ac:dyDescent="0.25">
      <c r="A14" s="2" t="s">
        <v>7</v>
      </c>
      <c r="B14" s="8">
        <v>15</v>
      </c>
      <c r="C14" s="10">
        <f>B14+(C6-C11)</f>
        <v>16</v>
      </c>
      <c r="D14" s="8">
        <f t="shared" ref="D14:G14" si="9">C14+(D6-D11)</f>
        <v>21</v>
      </c>
      <c r="E14" s="8">
        <f t="shared" si="9"/>
        <v>17</v>
      </c>
      <c r="F14" s="8">
        <f t="shared" si="9"/>
        <v>15</v>
      </c>
      <c r="G14" s="8">
        <f t="shared" si="9"/>
        <v>15</v>
      </c>
    </row>
    <row r="15" spans="1:7" x14ac:dyDescent="0.25">
      <c r="A15" s="2"/>
      <c r="B15" s="8"/>
      <c r="C15" s="8"/>
      <c r="D15" s="8"/>
      <c r="E15" s="8"/>
      <c r="F15" s="8"/>
      <c r="G15" s="8"/>
    </row>
    <row r="16" spans="1:7" x14ac:dyDescent="0.25">
      <c r="A16" s="2" t="s">
        <v>36</v>
      </c>
    </row>
    <row r="17" spans="1:4" x14ac:dyDescent="0.25">
      <c r="A17" s="9" t="s">
        <v>35</v>
      </c>
    </row>
    <row r="18" spans="1:4" x14ac:dyDescent="0.25">
      <c r="A18" s="9" t="s">
        <v>37</v>
      </c>
      <c r="C18" s="16" t="s">
        <v>38</v>
      </c>
      <c r="D18" s="16"/>
    </row>
  </sheetData>
  <mergeCells count="1">
    <mergeCell ref="C18:D18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tabSelected="1" zoomScale="118" zoomScaleNormal="118" workbookViewId="0"/>
  </sheetViews>
  <sheetFormatPr defaultRowHeight="15" x14ac:dyDescent="0.25"/>
  <cols>
    <col min="1" max="1" width="37.85546875" bestFit="1" customWidth="1"/>
    <col min="2" max="2" width="15.140625" bestFit="1" customWidth="1"/>
    <col min="5" max="5" width="33.28515625" bestFit="1" customWidth="1"/>
    <col min="6" max="6" width="12.140625" bestFit="1" customWidth="1"/>
  </cols>
  <sheetData>
    <row r="1" spans="1:5" x14ac:dyDescent="0.25">
      <c r="A1" s="1" t="s">
        <v>8</v>
      </c>
    </row>
    <row r="3" spans="1:5" x14ac:dyDescent="0.25">
      <c r="A3" s="2" t="s">
        <v>20</v>
      </c>
      <c r="B3" s="2" t="s">
        <v>22</v>
      </c>
    </row>
    <row r="4" spans="1:5" x14ac:dyDescent="0.25">
      <c r="A4" s="1" t="s">
        <v>9</v>
      </c>
      <c r="B4" s="1" t="s">
        <v>10</v>
      </c>
      <c r="C4" s="1" t="s">
        <v>11</v>
      </c>
      <c r="D4" s="1" t="s">
        <v>12</v>
      </c>
      <c r="E4" s="1" t="s">
        <v>13</v>
      </c>
    </row>
    <row r="5" spans="1:5" x14ac:dyDescent="0.25">
      <c r="A5" s="1"/>
      <c r="B5" s="1"/>
      <c r="C5" s="1"/>
      <c r="D5" s="1"/>
      <c r="E5" s="1" t="s">
        <v>14</v>
      </c>
    </row>
    <row r="7" spans="1:5" x14ac:dyDescent="0.25">
      <c r="A7" t="s">
        <v>15</v>
      </c>
      <c r="B7">
        <v>7</v>
      </c>
      <c r="C7">
        <f>B7</f>
        <v>7</v>
      </c>
      <c r="D7">
        <v>24</v>
      </c>
      <c r="E7">
        <f>IF((C7-D7)&gt;0, (C7-D7),0)</f>
        <v>0</v>
      </c>
    </row>
    <row r="8" spans="1:5" x14ac:dyDescent="0.25">
      <c r="A8" t="s">
        <v>16</v>
      </c>
      <c r="B8">
        <v>14</v>
      </c>
      <c r="C8">
        <f>(C7+B8)</f>
        <v>21</v>
      </c>
      <c r="D8">
        <v>17</v>
      </c>
      <c r="E8">
        <f t="shared" ref="E8:E11" si="0">IF((C8-D8)&gt;0, (C8-D8),0)</f>
        <v>4</v>
      </c>
    </row>
    <row r="9" spans="1:5" x14ac:dyDescent="0.25">
      <c r="A9" t="s">
        <v>17</v>
      </c>
      <c r="B9">
        <v>17</v>
      </c>
      <c r="C9">
        <f t="shared" ref="C9:C11" si="1">(C8+B9)</f>
        <v>38</v>
      </c>
      <c r="D9">
        <v>28</v>
      </c>
      <c r="E9">
        <f t="shared" si="0"/>
        <v>10</v>
      </c>
    </row>
    <row r="10" spans="1:5" x14ac:dyDescent="0.25">
      <c r="A10" t="s">
        <v>18</v>
      </c>
      <c r="B10">
        <v>4</v>
      </c>
      <c r="C10">
        <f t="shared" si="1"/>
        <v>42</v>
      </c>
      <c r="D10">
        <v>18</v>
      </c>
      <c r="E10">
        <f t="shared" si="0"/>
        <v>24</v>
      </c>
    </row>
    <row r="11" spans="1:5" x14ac:dyDescent="0.25">
      <c r="A11" t="s">
        <v>19</v>
      </c>
      <c r="B11">
        <v>11</v>
      </c>
      <c r="C11">
        <f t="shared" si="1"/>
        <v>53</v>
      </c>
      <c r="D11">
        <v>26</v>
      </c>
      <c r="E11">
        <f t="shared" si="0"/>
        <v>27</v>
      </c>
    </row>
    <row r="12" spans="1:5" x14ac:dyDescent="0.25">
      <c r="A12" t="s">
        <v>26</v>
      </c>
      <c r="B12">
        <f>SUM(B7:B11)</f>
        <v>53</v>
      </c>
      <c r="C12">
        <f>SUM(C7:C11)</f>
        <v>161</v>
      </c>
      <c r="E12">
        <f>SUM(E7:E11)</f>
        <v>65</v>
      </c>
    </row>
    <row r="13" spans="1:5" ht="15.75" x14ac:dyDescent="0.25">
      <c r="A13" s="4" t="s">
        <v>31</v>
      </c>
      <c r="B13" s="2">
        <f>(C12/5)</f>
        <v>32.200000000000003</v>
      </c>
    </row>
    <row r="14" spans="1:5" ht="15.75" x14ac:dyDescent="0.25">
      <c r="A14" s="4" t="s">
        <v>32</v>
      </c>
      <c r="B14" s="2">
        <f>(E12/5)</f>
        <v>13</v>
      </c>
    </row>
    <row r="15" spans="1:5" ht="15.75" x14ac:dyDescent="0.25">
      <c r="A15" s="4" t="s">
        <v>33</v>
      </c>
      <c r="B15" s="5">
        <f>(C12/B12)</f>
        <v>3.0377358490566038</v>
      </c>
    </row>
    <row r="16" spans="1:5" ht="15.75" x14ac:dyDescent="0.25">
      <c r="A16" s="4"/>
    </row>
    <row r="17" spans="1:5" x14ac:dyDescent="0.25">
      <c r="A17" s="2" t="s">
        <v>23</v>
      </c>
      <c r="B17" s="2" t="s">
        <v>21</v>
      </c>
    </row>
    <row r="18" spans="1:5" x14ac:dyDescent="0.25">
      <c r="A18" s="1" t="s">
        <v>9</v>
      </c>
      <c r="B18" s="1" t="s">
        <v>10</v>
      </c>
      <c r="C18" s="1" t="s">
        <v>11</v>
      </c>
      <c r="D18" s="1" t="s">
        <v>12</v>
      </c>
      <c r="E18" s="1" t="s">
        <v>13</v>
      </c>
    </row>
    <row r="19" spans="1:5" x14ac:dyDescent="0.25">
      <c r="A19" s="1"/>
      <c r="B19" s="1"/>
      <c r="C19" s="1"/>
      <c r="D19" s="1"/>
      <c r="E19" s="1" t="s">
        <v>14</v>
      </c>
    </row>
    <row r="20" spans="1:5" x14ac:dyDescent="0.25">
      <c r="A20" t="s">
        <v>18</v>
      </c>
      <c r="B20">
        <v>4</v>
      </c>
      <c r="C20">
        <f>B20</f>
        <v>4</v>
      </c>
      <c r="D20">
        <v>18</v>
      </c>
      <c r="E20">
        <f>IF((C20-D20)&gt;0, (C20-D20),0)</f>
        <v>0</v>
      </c>
    </row>
    <row r="21" spans="1:5" x14ac:dyDescent="0.25">
      <c r="A21" t="s">
        <v>15</v>
      </c>
      <c r="B21">
        <v>7</v>
      </c>
      <c r="C21">
        <f>(C20+B21)</f>
        <v>11</v>
      </c>
      <c r="D21">
        <v>24</v>
      </c>
      <c r="E21">
        <f t="shared" ref="E21:E24" si="2">IF((C21-D21)&gt;0, (C21-D21),0)</f>
        <v>0</v>
      </c>
    </row>
    <row r="22" spans="1:5" x14ac:dyDescent="0.25">
      <c r="A22" t="s">
        <v>19</v>
      </c>
      <c r="B22">
        <v>11</v>
      </c>
      <c r="C22">
        <f t="shared" ref="C22:C24" si="3">(C21+B22)</f>
        <v>22</v>
      </c>
      <c r="D22">
        <v>26</v>
      </c>
      <c r="E22">
        <f t="shared" si="2"/>
        <v>0</v>
      </c>
    </row>
    <row r="23" spans="1:5" x14ac:dyDescent="0.25">
      <c r="A23" t="s">
        <v>16</v>
      </c>
      <c r="B23">
        <v>14</v>
      </c>
      <c r="C23">
        <f t="shared" si="3"/>
        <v>36</v>
      </c>
      <c r="D23">
        <v>17</v>
      </c>
      <c r="E23">
        <f t="shared" si="2"/>
        <v>19</v>
      </c>
    </row>
    <row r="24" spans="1:5" x14ac:dyDescent="0.25">
      <c r="A24" t="s">
        <v>17</v>
      </c>
      <c r="B24">
        <v>17</v>
      </c>
      <c r="C24">
        <f t="shared" si="3"/>
        <v>53</v>
      </c>
      <c r="D24">
        <v>28</v>
      </c>
      <c r="E24">
        <f t="shared" si="2"/>
        <v>25</v>
      </c>
    </row>
    <row r="25" spans="1:5" x14ac:dyDescent="0.25">
      <c r="A25" t="s">
        <v>26</v>
      </c>
      <c r="B25">
        <f>SUM(B20:B24)</f>
        <v>53</v>
      </c>
      <c r="C25">
        <f>SUM(C20:C24)</f>
        <v>126</v>
      </c>
      <c r="E25">
        <f>SUM(E20:E24)</f>
        <v>44</v>
      </c>
    </row>
    <row r="26" spans="1:5" ht="15.75" x14ac:dyDescent="0.25">
      <c r="A26" s="4" t="s">
        <v>31</v>
      </c>
      <c r="B26" s="2">
        <f>(C25/5)</f>
        <v>25.2</v>
      </c>
    </row>
    <row r="27" spans="1:5" ht="15.75" x14ac:dyDescent="0.25">
      <c r="A27" s="4" t="s">
        <v>32</v>
      </c>
      <c r="B27" s="2">
        <f>(E25/5)</f>
        <v>8.8000000000000007</v>
      </c>
    </row>
    <row r="28" spans="1:5" ht="15.75" x14ac:dyDescent="0.25">
      <c r="A28" s="4" t="s">
        <v>33</v>
      </c>
      <c r="B28" s="5">
        <f>(C25/B25)</f>
        <v>2.3773584905660377</v>
      </c>
    </row>
    <row r="30" spans="1:5" ht="15.75" x14ac:dyDescent="0.25">
      <c r="A30" s="3" t="s">
        <v>24</v>
      </c>
      <c r="B30" s="3" t="s">
        <v>25</v>
      </c>
    </row>
    <row r="31" spans="1:5" x14ac:dyDescent="0.25">
      <c r="A31" s="1" t="s">
        <v>9</v>
      </c>
      <c r="B31" s="1" t="s">
        <v>10</v>
      </c>
      <c r="C31" s="1" t="s">
        <v>11</v>
      </c>
      <c r="D31" s="1" t="s">
        <v>12</v>
      </c>
      <c r="E31" s="1" t="s">
        <v>13</v>
      </c>
    </row>
    <row r="32" spans="1:5" x14ac:dyDescent="0.25">
      <c r="A32" s="1"/>
      <c r="B32" s="1"/>
      <c r="C32" s="1"/>
      <c r="D32" s="1"/>
      <c r="E32" s="1" t="s">
        <v>14</v>
      </c>
    </row>
    <row r="33" spans="1:5" x14ac:dyDescent="0.25">
      <c r="A33" t="s">
        <v>16</v>
      </c>
      <c r="B33">
        <v>14</v>
      </c>
      <c r="C33">
        <f>B33</f>
        <v>14</v>
      </c>
      <c r="D33">
        <v>17</v>
      </c>
      <c r="E33">
        <f>IF((C33-D33)&gt;0, (C33-D33),0)</f>
        <v>0</v>
      </c>
    </row>
    <row r="34" spans="1:5" x14ac:dyDescent="0.25">
      <c r="A34" t="s">
        <v>18</v>
      </c>
      <c r="B34">
        <v>4</v>
      </c>
      <c r="C34">
        <f>(C33+B34)</f>
        <v>18</v>
      </c>
      <c r="D34">
        <v>18</v>
      </c>
      <c r="E34">
        <f t="shared" ref="E34:E37" si="4">IF((C34-D34)&gt;0, (C34-D34),0)</f>
        <v>0</v>
      </c>
    </row>
    <row r="35" spans="1:5" x14ac:dyDescent="0.25">
      <c r="A35" t="s">
        <v>15</v>
      </c>
      <c r="B35">
        <v>7</v>
      </c>
      <c r="C35">
        <f t="shared" ref="C35:C37" si="5">(C34+B35)</f>
        <v>25</v>
      </c>
      <c r="D35">
        <v>24</v>
      </c>
      <c r="E35">
        <f t="shared" si="4"/>
        <v>1</v>
      </c>
    </row>
    <row r="36" spans="1:5" x14ac:dyDescent="0.25">
      <c r="A36" t="s">
        <v>19</v>
      </c>
      <c r="B36">
        <v>11</v>
      </c>
      <c r="C36">
        <f t="shared" si="5"/>
        <v>36</v>
      </c>
      <c r="D36">
        <v>26</v>
      </c>
      <c r="E36">
        <f t="shared" si="4"/>
        <v>10</v>
      </c>
    </row>
    <row r="37" spans="1:5" x14ac:dyDescent="0.25">
      <c r="A37" t="s">
        <v>17</v>
      </c>
      <c r="B37">
        <v>17</v>
      </c>
      <c r="C37">
        <f t="shared" si="5"/>
        <v>53</v>
      </c>
      <c r="D37">
        <v>28</v>
      </c>
      <c r="E37">
        <f t="shared" si="4"/>
        <v>25</v>
      </c>
    </row>
    <row r="38" spans="1:5" x14ac:dyDescent="0.25">
      <c r="A38" t="s">
        <v>26</v>
      </c>
      <c r="B38">
        <f>SUM(B33:B37)</f>
        <v>53</v>
      </c>
      <c r="C38">
        <f>SUM(C33:C37)</f>
        <v>146</v>
      </c>
      <c r="E38">
        <f>SUM(E33:E37)</f>
        <v>36</v>
      </c>
    </row>
    <row r="39" spans="1:5" ht="15.75" x14ac:dyDescent="0.25">
      <c r="A39" s="4" t="s">
        <v>31</v>
      </c>
      <c r="B39" s="2">
        <f>(C38/5)</f>
        <v>29.2</v>
      </c>
    </row>
    <row r="40" spans="1:5" ht="15.75" x14ac:dyDescent="0.25">
      <c r="A40" s="4" t="s">
        <v>32</v>
      </c>
      <c r="B40" s="2">
        <f>(E38/5)</f>
        <v>7.2</v>
      </c>
    </row>
    <row r="41" spans="1:5" ht="15.75" x14ac:dyDescent="0.25">
      <c r="A41" s="4" t="s">
        <v>33</v>
      </c>
      <c r="B41" s="5">
        <f>(C38/B38)</f>
        <v>2.7547169811320753</v>
      </c>
    </row>
    <row r="43" spans="1:5" ht="15.75" x14ac:dyDescent="0.25">
      <c r="A43" s="3" t="s">
        <v>27</v>
      </c>
      <c r="B43" s="3" t="s">
        <v>28</v>
      </c>
    </row>
    <row r="44" spans="1:5" x14ac:dyDescent="0.25">
      <c r="A44" s="1" t="s">
        <v>9</v>
      </c>
      <c r="B44" s="1" t="s">
        <v>10</v>
      </c>
      <c r="C44" s="1" t="s">
        <v>11</v>
      </c>
      <c r="D44" s="1" t="s">
        <v>12</v>
      </c>
      <c r="E44" s="1" t="s">
        <v>13</v>
      </c>
    </row>
    <row r="45" spans="1:5" x14ac:dyDescent="0.25">
      <c r="A45" s="1"/>
      <c r="B45" s="1"/>
      <c r="C45" s="1"/>
      <c r="D45" s="1"/>
      <c r="E45" s="1" t="s">
        <v>14</v>
      </c>
    </row>
    <row r="46" spans="1:5" x14ac:dyDescent="0.25">
      <c r="A46" t="s">
        <v>17</v>
      </c>
      <c r="B46">
        <v>17</v>
      </c>
      <c r="C46">
        <f>B46</f>
        <v>17</v>
      </c>
      <c r="D46">
        <v>28</v>
      </c>
      <c r="E46">
        <f>IF((C46-D46)&gt;0, (C46-D46),0)</f>
        <v>0</v>
      </c>
    </row>
    <row r="47" spans="1:5" x14ac:dyDescent="0.25">
      <c r="A47" t="s">
        <v>16</v>
      </c>
      <c r="B47">
        <v>14</v>
      </c>
      <c r="C47">
        <f>(C46+B47)</f>
        <v>31</v>
      </c>
      <c r="D47">
        <v>17</v>
      </c>
      <c r="E47">
        <f t="shared" ref="E47:E50" si="6">IF((C47-D47)&gt;0, (C47-D47),0)</f>
        <v>14</v>
      </c>
    </row>
    <row r="48" spans="1:5" x14ac:dyDescent="0.25">
      <c r="A48" t="s">
        <v>19</v>
      </c>
      <c r="B48">
        <v>11</v>
      </c>
      <c r="C48">
        <f t="shared" ref="C48:C50" si="7">(C47+B48)</f>
        <v>42</v>
      </c>
      <c r="D48">
        <v>26</v>
      </c>
      <c r="E48">
        <f t="shared" si="6"/>
        <v>16</v>
      </c>
    </row>
    <row r="49" spans="1:6" x14ac:dyDescent="0.25">
      <c r="A49" t="s">
        <v>15</v>
      </c>
      <c r="B49">
        <v>7</v>
      </c>
      <c r="C49">
        <f t="shared" si="7"/>
        <v>49</v>
      </c>
      <c r="D49">
        <v>24</v>
      </c>
      <c r="E49">
        <f t="shared" si="6"/>
        <v>25</v>
      </c>
    </row>
    <row r="50" spans="1:6" x14ac:dyDescent="0.25">
      <c r="A50" t="s">
        <v>18</v>
      </c>
      <c r="B50">
        <v>4</v>
      </c>
      <c r="C50">
        <f t="shared" si="7"/>
        <v>53</v>
      </c>
      <c r="D50">
        <v>18</v>
      </c>
      <c r="E50">
        <f t="shared" si="6"/>
        <v>35</v>
      </c>
    </row>
    <row r="51" spans="1:6" x14ac:dyDescent="0.25">
      <c r="A51" t="s">
        <v>26</v>
      </c>
      <c r="B51">
        <f>SUM(B46:B50)</f>
        <v>53</v>
      </c>
      <c r="C51">
        <f>SUM(C46:C50)</f>
        <v>192</v>
      </c>
      <c r="E51">
        <f>SUM(E46:E50)</f>
        <v>90</v>
      </c>
    </row>
    <row r="52" spans="1:6" ht="15.75" x14ac:dyDescent="0.25">
      <c r="A52" s="4" t="s">
        <v>31</v>
      </c>
      <c r="B52" s="2">
        <f>(C51/5)</f>
        <v>38.4</v>
      </c>
    </row>
    <row r="53" spans="1:6" ht="15.75" x14ac:dyDescent="0.25">
      <c r="A53" s="4" t="s">
        <v>32</v>
      </c>
      <c r="B53" s="2">
        <f>(E51/5)</f>
        <v>18</v>
      </c>
    </row>
    <row r="54" spans="1:6" ht="15.75" x14ac:dyDescent="0.25">
      <c r="A54" s="4" t="s">
        <v>33</v>
      </c>
      <c r="B54" s="5">
        <f>(C51/B51)</f>
        <v>3.6226415094339623</v>
      </c>
    </row>
    <row r="55" spans="1:6" ht="15.75" x14ac:dyDescent="0.25">
      <c r="A55" s="4"/>
      <c r="B55" s="5"/>
    </row>
    <row r="56" spans="1:6" x14ac:dyDescent="0.25">
      <c r="E56" s="15" t="s">
        <v>41</v>
      </c>
    </row>
    <row r="57" spans="1:6" ht="15.75" x14ac:dyDescent="0.25">
      <c r="A57" s="2" t="s">
        <v>29</v>
      </c>
      <c r="B57" s="3" t="s">
        <v>30</v>
      </c>
    </row>
    <row r="58" spans="1:6" x14ac:dyDescent="0.25">
      <c r="A58" s="1" t="s">
        <v>9</v>
      </c>
      <c r="B58" s="1" t="s">
        <v>10</v>
      </c>
      <c r="C58" s="1" t="s">
        <v>11</v>
      </c>
      <c r="D58" s="1" t="s">
        <v>12</v>
      </c>
      <c r="E58" s="1" t="s">
        <v>13</v>
      </c>
      <c r="F58" s="1" t="s">
        <v>40</v>
      </c>
    </row>
    <row r="59" spans="1:6" x14ac:dyDescent="0.25">
      <c r="A59" s="1"/>
      <c r="B59" s="1"/>
      <c r="C59" s="1"/>
      <c r="D59" s="1"/>
      <c r="E59" s="1" t="s">
        <v>14</v>
      </c>
    </row>
    <row r="60" spans="1:6" x14ac:dyDescent="0.25">
      <c r="A60" t="s">
        <v>16</v>
      </c>
      <c r="B60">
        <v>14</v>
      </c>
      <c r="C60">
        <f>B60</f>
        <v>14</v>
      </c>
      <c r="D60">
        <v>17</v>
      </c>
      <c r="E60" s="14">
        <f>IF((C60-D60)&gt;0, (C60-D60),0)</f>
        <v>0</v>
      </c>
      <c r="F60" s="13">
        <f>(D60-0)/B60</f>
        <v>1.2142857142857142</v>
      </c>
    </row>
    <row r="61" spans="1:6" x14ac:dyDescent="0.25">
      <c r="A61" t="s">
        <v>17</v>
      </c>
      <c r="B61">
        <v>17</v>
      </c>
      <c r="C61">
        <f>(C60+B61)</f>
        <v>31</v>
      </c>
      <c r="D61">
        <v>28</v>
      </c>
      <c r="E61">
        <f t="shared" ref="E61:E64" si="8">IF((C61-D61)&gt;0, (C61-D61),0)</f>
        <v>3</v>
      </c>
      <c r="F61" s="12">
        <f t="shared" ref="F61:F64" si="9">(D61-0)/B61</f>
        <v>1.6470588235294117</v>
      </c>
    </row>
    <row r="62" spans="1:6" x14ac:dyDescent="0.25">
      <c r="A62" t="s">
        <v>19</v>
      </c>
      <c r="B62">
        <v>11</v>
      </c>
      <c r="C62">
        <f t="shared" ref="C62:C64" si="10">(C61+B62)</f>
        <v>42</v>
      </c>
      <c r="D62">
        <v>26</v>
      </c>
      <c r="E62">
        <f t="shared" si="8"/>
        <v>16</v>
      </c>
      <c r="F62" s="12">
        <f t="shared" si="9"/>
        <v>2.3636363636363638</v>
      </c>
    </row>
    <row r="63" spans="1:6" x14ac:dyDescent="0.25">
      <c r="A63" t="s">
        <v>15</v>
      </c>
      <c r="B63">
        <v>7</v>
      </c>
      <c r="C63">
        <f t="shared" si="10"/>
        <v>49</v>
      </c>
      <c r="D63">
        <v>24</v>
      </c>
      <c r="E63">
        <f t="shared" si="8"/>
        <v>25</v>
      </c>
      <c r="F63" s="12">
        <f t="shared" si="9"/>
        <v>3.4285714285714284</v>
      </c>
    </row>
    <row r="64" spans="1:6" x14ac:dyDescent="0.25">
      <c r="A64" t="s">
        <v>18</v>
      </c>
      <c r="B64">
        <v>4</v>
      </c>
      <c r="C64">
        <f t="shared" si="10"/>
        <v>53</v>
      </c>
      <c r="D64">
        <v>18</v>
      </c>
      <c r="E64">
        <f t="shared" si="8"/>
        <v>35</v>
      </c>
      <c r="F64" s="12">
        <f t="shared" si="9"/>
        <v>4.5</v>
      </c>
    </row>
    <row r="65" spans="1:5" x14ac:dyDescent="0.25">
      <c r="A65" t="s">
        <v>26</v>
      </c>
      <c r="B65">
        <f>SUM(B60:B64)</f>
        <v>53</v>
      </c>
      <c r="C65">
        <f>SUM(C60:C64)</f>
        <v>189</v>
      </c>
      <c r="E65">
        <f>SUM(E60:E64)</f>
        <v>79</v>
      </c>
    </row>
    <row r="66" spans="1:5" ht="15.75" x14ac:dyDescent="0.25">
      <c r="A66" s="4" t="s">
        <v>31</v>
      </c>
      <c r="B66" s="2">
        <f>(C65/5)</f>
        <v>37.799999999999997</v>
      </c>
    </row>
    <row r="67" spans="1:5" ht="15.75" x14ac:dyDescent="0.25">
      <c r="A67" s="4" t="s">
        <v>32</v>
      </c>
      <c r="B67" s="2">
        <f>(E65/5)</f>
        <v>15.8</v>
      </c>
      <c r="E67" s="11" t="s">
        <v>42</v>
      </c>
    </row>
    <row r="68" spans="1:5" ht="15.75" x14ac:dyDescent="0.25">
      <c r="A68" s="4" t="s">
        <v>33</v>
      </c>
      <c r="B68" s="5">
        <f>(C65/B65)</f>
        <v>3.5660377358490565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Problem-1</vt:lpstr>
      <vt:lpstr>Problem-3</vt:lpstr>
    </vt:vector>
  </TitlesOfParts>
  <Company>Penn State Erie - The Behrend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Porter, Nathan</cp:lastModifiedBy>
  <dcterms:created xsi:type="dcterms:W3CDTF">2015-02-17T18:35:15Z</dcterms:created>
  <dcterms:modified xsi:type="dcterms:W3CDTF">2016-12-20T21:58:51Z</dcterms:modified>
</cp:coreProperties>
</file>